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мир\Desktop\DPP\"/>
    </mc:Choice>
  </mc:AlternateContent>
  <xr:revisionPtr revIDLastSave="0" documentId="8_{81CC6FA3-6D57-474E-BAA0-6ECD4450EA32}" xr6:coauthVersionLast="47" xr6:coauthVersionMax="47" xr10:uidLastSave="{00000000-0000-0000-0000-000000000000}"/>
  <bookViews>
    <workbookView xWindow="-120" yWindow="-120" windowWidth="38640" windowHeight="21240" xr2:uid="{6B44873D-C75A-4324-965A-FF965A861C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C12" i="1"/>
  <c r="D7" i="1"/>
  <c r="E7" i="1" s="1"/>
  <c r="E8" i="1"/>
  <c r="F8" i="1"/>
  <c r="G8" i="1"/>
  <c r="H8" i="1"/>
  <c r="I8" i="1"/>
  <c r="J8" i="1"/>
  <c r="K8" i="1"/>
  <c r="L8" i="1"/>
  <c r="M8" i="1"/>
  <c r="D9" i="1"/>
  <c r="F7" i="1" l="1"/>
  <c r="G7" i="1" s="1"/>
  <c r="H7" i="1" s="1"/>
  <c r="I7" i="1" s="1"/>
  <c r="J7" i="1" s="1"/>
  <c r="K7" i="1" s="1"/>
  <c r="L7" i="1" s="1"/>
  <c r="M7" i="1" s="1"/>
  <c r="C11" i="1"/>
  <c r="E9" i="1"/>
  <c r="F9" i="1" l="1"/>
  <c r="G9" i="1" s="1"/>
  <c r="H9" i="1" s="1"/>
  <c r="I9" i="1" l="1"/>
  <c r="E13" i="1"/>
  <c r="J9" i="1" l="1"/>
  <c r="K9" i="1" s="1"/>
  <c r="L9" i="1" s="1"/>
  <c r="M9" i="1" s="1"/>
</calcChain>
</file>

<file path=xl/sharedStrings.xml><?xml version="1.0" encoding="utf-8"?>
<sst xmlns="http://schemas.openxmlformats.org/spreadsheetml/2006/main" count="13" uniqueCount="13">
  <si>
    <t>Денежный поток</t>
  </si>
  <si>
    <t>Дисконтированный денежный поток</t>
  </si>
  <si>
    <t>Ставка дисконтирования</t>
  </si>
  <si>
    <t>Дисконтированный денежный поток нарастающим итогом</t>
  </si>
  <si>
    <t>Денежный поток нарастающим итогом</t>
  </si>
  <si>
    <t>PP</t>
  </si>
  <si>
    <t>месяца</t>
  </si>
  <si>
    <t>года</t>
  </si>
  <si>
    <t>лет</t>
  </si>
  <si>
    <t xml:space="preserve">DPP </t>
  </si>
  <si>
    <t>DPP (с учетом месяцев)</t>
  </si>
  <si>
    <t xml:space="preserve"> лет</t>
  </si>
  <si>
    <t>Год (период)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</si>
</sst>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,##0\ _₽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4"/>
      <color theme="0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9" fontId="1" fillId="3" borderId="1" xfId="0" applyNumberFormat="1" applyFont="1" applyFill="1" applyBorder="1" applyAlignment="1"/>
    <xf numFmtId="0" fontId="0" fillId="2" borderId="0" xfId="0" applyFill="1" applyAlignment="1">
      <alignment wrapText="1"/>
    </xf>
    <xf numFmtId="0" fontId="1" fillId="2" borderId="0" xfId="0" applyFont="1" applyFill="1" applyAlignment="1"/>
    <xf numFmtId="0" fontId="1" fillId="2" borderId="0" xfId="0" applyFont="1" applyFill="1" applyBorder="1" applyAlignment="1">
      <alignment horizontal="center"/>
    </xf>
    <xf numFmtId="9" fontId="1" fillId="2" borderId="0" xfId="0" applyNumberFormat="1" applyFont="1" applyFill="1" applyBorder="1" applyAlignment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1" fontId="1" fillId="2" borderId="1" xfId="0" applyNumberFormat="1" applyFont="1" applyFill="1" applyBorder="1" applyAlignment="1"/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70" fontId="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E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96927709613353"/>
          <c:y val="8.7504367420310411E-2"/>
          <c:w val="0.89637818098824606"/>
          <c:h val="0.86573719922491299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Лист1!$B$7</c:f>
              <c:strCache>
                <c:ptCount val="1"/>
                <c:pt idx="0">
                  <c:v>Денежный поток нарастающим итогом</c:v>
                </c:pt>
              </c:strCache>
            </c:strRef>
          </c:tx>
          <c:spPr>
            <a:ln w="762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numRef>
              <c:f>Лист1!$C$5:$M$5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Лист1!$C$7:$M$7</c:f>
              <c:numCache>
                <c:formatCode>#\ ##0\ _₽</c:formatCode>
                <c:ptCount val="11"/>
                <c:pt idx="0">
                  <c:v>-1000000</c:v>
                </c:pt>
                <c:pt idx="1">
                  <c:v>-750000</c:v>
                </c:pt>
                <c:pt idx="2">
                  <c:v>-500000</c:v>
                </c:pt>
                <c:pt idx="3">
                  <c:v>-250000</c:v>
                </c:pt>
                <c:pt idx="4">
                  <c:v>0</c:v>
                </c:pt>
                <c:pt idx="5">
                  <c:v>250000</c:v>
                </c:pt>
                <c:pt idx="6">
                  <c:v>500000</c:v>
                </c:pt>
                <c:pt idx="7">
                  <c:v>750000</c:v>
                </c:pt>
                <c:pt idx="8">
                  <c:v>1000000</c:v>
                </c:pt>
                <c:pt idx="9">
                  <c:v>1250000</c:v>
                </c:pt>
                <c:pt idx="10">
                  <c:v>1500000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6C-4152-8E30-923369FA2658}"/>
            </c:ext>
          </c:extLst>
        </c:ser>
        <c:ser>
          <c:idx val="1"/>
          <c:order val="1"/>
          <c:tx>
            <c:strRef>
              <c:f>Лист1!$B$9</c:f>
              <c:strCache>
                <c:ptCount val="1"/>
                <c:pt idx="0">
                  <c:v>Дисконтированный денежный поток нарастающим итогом</c:v>
                </c:pt>
              </c:strCache>
            </c:strRef>
          </c:tx>
          <c:spPr>
            <a:ln w="76200" cap="rnd">
              <a:solidFill>
                <a:srgbClr val="2EB4C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EB4C2"/>
              </a:solidFill>
              <a:ln w="9525">
                <a:solidFill>
                  <a:srgbClr val="2EB4C2"/>
                </a:solidFill>
              </a:ln>
              <a:effectLst/>
            </c:spPr>
          </c:marker>
          <c:cat>
            <c:numRef>
              <c:f>Лист1!$C$5:$M$5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Лист1!$C$9:$M$9</c:f>
              <c:numCache>
                <c:formatCode>#\ ##0\ _₽</c:formatCode>
                <c:ptCount val="11"/>
                <c:pt idx="0">
                  <c:v>-1000000</c:v>
                </c:pt>
                <c:pt idx="1">
                  <c:v>-772727.27272727271</c:v>
                </c:pt>
                <c:pt idx="2">
                  <c:v>-566115.70247933886</c:v>
                </c:pt>
                <c:pt idx="3">
                  <c:v>-378287.00225394446</c:v>
                </c:pt>
                <c:pt idx="4">
                  <c:v>-207533.63841267684</c:v>
                </c:pt>
                <c:pt idx="5">
                  <c:v>-52303.307647888112</c:v>
                </c:pt>
                <c:pt idx="6">
                  <c:v>88815.174865556182</c:v>
                </c:pt>
                <c:pt idx="7">
                  <c:v>217104.70442323279</c:v>
                </c:pt>
                <c:pt idx="8">
                  <c:v>333731.54947566608</c:v>
                </c:pt>
                <c:pt idx="9">
                  <c:v>439755.95406878722</c:v>
                </c:pt>
                <c:pt idx="10">
                  <c:v>536141.77642617014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C-4152-8E30-923369FA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6080"/>
        <c:axId val="1071238160"/>
      </c:lineChart>
      <c:catAx>
        <c:axId val="107123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571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1238160"/>
        <c:crosses val="autoZero"/>
        <c:auto val="1"/>
        <c:lblAlgn val="ctr"/>
        <c:lblOffset val="100"/>
        <c:tickMarkSkip val="1"/>
        <c:noMultiLvlLbl val="0"/>
      </c:catAx>
      <c:valAx>
        <c:axId val="10712381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numFmt formatCode="#\ ##0\ _₽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1236080"/>
        <c:crosses val="autoZero"/>
        <c:crossBetween val="between"/>
      </c:valAx>
      <c:spPr>
        <a:noFill/>
        <a:ln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3"/>
      </a:solidFill>
      <a:prstDash val="solid"/>
      <a:miter lim="800000"/>
    </a:ln>
    <a:effectLst/>
  </c:spPr>
  <c:txPr>
    <a:bodyPr/>
    <a:lstStyle/>
    <a:p>
      <a:pPr>
        <a:defRPr b="0" cap="none" spc="0">
          <a:ln w="0"/>
          <a:solidFill>
            <a:schemeClr val="tx1"/>
          </a:solidFill>
          <a:effectLst>
            <a:outerShdw blurRad="38100" dist="19050" dir="2700000" algn="tl" rotWithShape="0">
              <a:schemeClr val="dk1">
                <a:alpha val="40000"/>
              </a:schemeClr>
            </a:outerShdw>
          </a:effectLst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85725</xdr:rowOff>
    </xdr:from>
    <xdr:to>
      <xdr:col>7</xdr:col>
      <xdr:colOff>161925</xdr:colOff>
      <xdr:row>49</xdr:row>
      <xdr:rowOff>66675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1586457A-513F-4998-997A-D4258465D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25D7-D752-42EB-89D3-95374A532AFC}">
  <dimension ref="A3:M13"/>
  <sheetViews>
    <sheetView tabSelected="1" workbookViewId="0">
      <selection activeCell="I13" sqref="I13"/>
    </sheetView>
  </sheetViews>
  <sheetFormatPr defaultRowHeight="15" x14ac:dyDescent="0.25"/>
  <cols>
    <col min="1" max="1" width="6.28515625" style="1" customWidth="1"/>
    <col min="2" max="2" width="35.140625" style="4" customWidth="1"/>
    <col min="3" max="13" width="20.7109375" style="1" customWidth="1"/>
    <col min="14" max="16384" width="9.140625" style="1"/>
  </cols>
  <sheetData>
    <row r="3" spans="1:13" ht="20.25" x14ac:dyDescent="0.35">
      <c r="A3" s="5"/>
      <c r="B3" s="5"/>
      <c r="C3" s="5"/>
      <c r="D3" s="5"/>
      <c r="E3" s="5"/>
      <c r="F3" s="5"/>
      <c r="G3" s="5"/>
      <c r="H3" s="5"/>
      <c r="I3" s="5"/>
      <c r="J3" s="2" t="s">
        <v>2</v>
      </c>
      <c r="K3" s="2"/>
      <c r="L3" s="2"/>
      <c r="M3" s="3">
        <v>0.1</v>
      </c>
    </row>
    <row r="4" spans="1:13" ht="20.25" x14ac:dyDescent="0.35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7"/>
    </row>
    <row r="5" spans="1:13" ht="65.099999999999994" customHeight="1" x14ac:dyDescent="0.35">
      <c r="A5" s="5"/>
      <c r="B5" s="16" t="s">
        <v>12</v>
      </c>
      <c r="C5" s="17">
        <v>0</v>
      </c>
      <c r="D5" s="17">
        <v>1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7">
        <v>10</v>
      </c>
    </row>
    <row r="6" spans="1:13" ht="65.099999999999994" customHeight="1" x14ac:dyDescent="0.35">
      <c r="A6" s="5"/>
      <c r="B6" s="14" t="s">
        <v>0</v>
      </c>
      <c r="C6" s="15">
        <v>-1000000</v>
      </c>
      <c r="D6" s="15">
        <v>250000</v>
      </c>
      <c r="E6" s="15">
        <v>250000</v>
      </c>
      <c r="F6" s="15">
        <v>250000</v>
      </c>
      <c r="G6" s="15">
        <v>250000</v>
      </c>
      <c r="H6" s="15">
        <v>250000</v>
      </c>
      <c r="I6" s="15">
        <v>250000</v>
      </c>
      <c r="J6" s="15">
        <v>250000</v>
      </c>
      <c r="K6" s="15">
        <v>250000</v>
      </c>
      <c r="L6" s="15">
        <v>250000</v>
      </c>
      <c r="M6" s="15">
        <v>250000</v>
      </c>
    </row>
    <row r="7" spans="1:13" ht="65.099999999999994" customHeight="1" x14ac:dyDescent="0.35">
      <c r="A7" s="5"/>
      <c r="B7" s="14" t="s">
        <v>4</v>
      </c>
      <c r="C7" s="15">
        <v>-1000000</v>
      </c>
      <c r="D7" s="15">
        <f>C7+D6</f>
        <v>-750000</v>
      </c>
      <c r="E7" s="15">
        <f t="shared" ref="E7:M7" si="0">D7+E6</f>
        <v>-500000</v>
      </c>
      <c r="F7" s="15">
        <f t="shared" si="0"/>
        <v>-250000</v>
      </c>
      <c r="G7" s="15">
        <f t="shared" si="0"/>
        <v>0</v>
      </c>
      <c r="H7" s="15">
        <f t="shared" si="0"/>
        <v>250000</v>
      </c>
      <c r="I7" s="15">
        <f t="shared" si="0"/>
        <v>500000</v>
      </c>
      <c r="J7" s="15">
        <f t="shared" si="0"/>
        <v>750000</v>
      </c>
      <c r="K7" s="15">
        <f t="shared" si="0"/>
        <v>1000000</v>
      </c>
      <c r="L7" s="15">
        <f t="shared" si="0"/>
        <v>1250000</v>
      </c>
      <c r="M7" s="15">
        <f t="shared" si="0"/>
        <v>1500000</v>
      </c>
    </row>
    <row r="8" spans="1:13" ht="65.099999999999994" customHeight="1" x14ac:dyDescent="0.35">
      <c r="A8" s="5"/>
      <c r="B8" s="14" t="s">
        <v>1</v>
      </c>
      <c r="C8" s="15">
        <v>-1000000</v>
      </c>
      <c r="D8" s="15">
        <f>D6/(1+$M$3)^D5</f>
        <v>227272.72727272726</v>
      </c>
      <c r="E8" s="15">
        <f t="shared" ref="D8:M8" si="1">E6/(1+$M$3)^E5</f>
        <v>206611.57024793385</v>
      </c>
      <c r="F8" s="15">
        <f t="shared" si="1"/>
        <v>187828.70022539439</v>
      </c>
      <c r="G8" s="15">
        <f t="shared" si="1"/>
        <v>170753.36384126762</v>
      </c>
      <c r="H8" s="15">
        <f t="shared" si="1"/>
        <v>155230.33076478873</v>
      </c>
      <c r="I8" s="15">
        <f t="shared" si="1"/>
        <v>141118.48251344429</v>
      </c>
      <c r="J8" s="15">
        <f t="shared" si="1"/>
        <v>128289.52955767661</v>
      </c>
      <c r="K8" s="15">
        <f t="shared" si="1"/>
        <v>116626.84505243329</v>
      </c>
      <c r="L8" s="15">
        <f t="shared" si="1"/>
        <v>106024.40459312116</v>
      </c>
      <c r="M8" s="15">
        <f t="shared" si="1"/>
        <v>96385.822357382873</v>
      </c>
    </row>
    <row r="9" spans="1:13" ht="65.099999999999994" customHeight="1" x14ac:dyDescent="0.35">
      <c r="A9" s="5"/>
      <c r="B9" s="14" t="s">
        <v>3</v>
      </c>
      <c r="C9" s="15">
        <v>-1000000</v>
      </c>
      <c r="D9" s="15">
        <f>C9+D8</f>
        <v>-772727.27272727271</v>
      </c>
      <c r="E9" s="15">
        <f t="shared" ref="E9:M9" si="2">D9+E8</f>
        <v>-566115.70247933886</v>
      </c>
      <c r="F9" s="15">
        <f t="shared" si="2"/>
        <v>-378287.00225394446</v>
      </c>
      <c r="G9" s="15">
        <f t="shared" si="2"/>
        <v>-207533.63841267684</v>
      </c>
      <c r="H9" s="15">
        <f t="shared" si="2"/>
        <v>-52303.307647888112</v>
      </c>
      <c r="I9" s="15">
        <f t="shared" si="2"/>
        <v>88815.174865556182</v>
      </c>
      <c r="J9" s="15">
        <f t="shared" si="2"/>
        <v>217104.70442323279</v>
      </c>
      <c r="K9" s="15">
        <f t="shared" si="2"/>
        <v>333731.54947566608</v>
      </c>
      <c r="L9" s="15">
        <f t="shared" si="2"/>
        <v>439755.95406878722</v>
      </c>
      <c r="M9" s="15">
        <f t="shared" si="2"/>
        <v>536141.77642617014</v>
      </c>
    </row>
    <row r="10" spans="1:13" ht="20.25" x14ac:dyDescent="0.35">
      <c r="A10" s="5"/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0.25" x14ac:dyDescent="0.35">
      <c r="A11" s="5"/>
      <c r="B11" s="14" t="s">
        <v>5</v>
      </c>
      <c r="C11" s="9">
        <f>COUNTIF(C7:M7,"&lt;0")</f>
        <v>4</v>
      </c>
      <c r="D11" s="10" t="s">
        <v>7</v>
      </c>
      <c r="E11" s="9"/>
      <c r="F11" s="9"/>
      <c r="G11" s="5"/>
      <c r="H11" s="5"/>
      <c r="I11" s="5"/>
      <c r="J11" s="5"/>
      <c r="K11" s="5"/>
      <c r="L11" s="5"/>
      <c r="M11" s="5"/>
    </row>
    <row r="12" spans="1:13" ht="20.25" x14ac:dyDescent="0.35">
      <c r="A12" s="5"/>
      <c r="B12" s="13" t="s">
        <v>9</v>
      </c>
      <c r="C12" s="9">
        <f>COUNTIF(C9:M9,"&lt;0")</f>
        <v>6</v>
      </c>
      <c r="D12" s="10" t="s">
        <v>8</v>
      </c>
      <c r="E12" s="9"/>
      <c r="F12" s="11"/>
      <c r="G12" s="5"/>
      <c r="H12" s="5"/>
      <c r="I12" s="5"/>
      <c r="J12" s="5"/>
      <c r="K12" s="5"/>
      <c r="L12" s="5"/>
      <c r="M12" s="5"/>
    </row>
    <row r="13" spans="1:13" ht="20.25" x14ac:dyDescent="0.35">
      <c r="A13" s="5"/>
      <c r="B13" s="12" t="s">
        <v>10</v>
      </c>
      <c r="C13" s="9">
        <v>5</v>
      </c>
      <c r="D13" s="10" t="s">
        <v>11</v>
      </c>
      <c r="E13" s="11">
        <f>ABS($H$9)/$I$8*12</f>
        <v>4.4476080000000167</v>
      </c>
      <c r="F13" s="9" t="s">
        <v>6</v>
      </c>
      <c r="G13" s="5"/>
      <c r="H13" s="5"/>
      <c r="I13" s="5"/>
      <c r="J13" s="5"/>
      <c r="K13" s="5"/>
      <c r="L13" s="5"/>
      <c r="M13" s="5"/>
    </row>
  </sheetData>
  <mergeCells count="1">
    <mergeCell ref="J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Амир</dc:creator>
  <cp:lastModifiedBy>Амир</cp:lastModifiedBy>
  <dcterms:created xsi:type="dcterms:W3CDTF">2025-10-07T07:19:56Z</dcterms:created>
  <dcterms:modified xsi:type="dcterms:W3CDTF">2025-10-08T07:29:00Z</dcterms:modified>
</cp:coreProperties>
</file>